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2 ARALIK\"/>
    </mc:Choice>
  </mc:AlternateContent>
  <xr:revisionPtr revIDLastSave="0" documentId="13_ncr:1_{90006D7B-36C5-4827-BA3E-1058662C57C5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<sst xmlns="http://schemas.openxmlformats.org/spreadsheetml/2006/main" count="56" uniqueCount="44">
  <si>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</si>
  <si>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</si>
  <si>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</si>
  <si>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</si>
  <si>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</si>
  <si>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</si>
  <si>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</si>
  <si>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</si>
  <si>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</si>
  <si>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</si>
  <si>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</si>
  <si>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</si>
  <si>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</si>
  <si>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</si>
  <si>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</si>
  <si>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</si>
  <si>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</si>
  <si>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</si>
  <si>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</si>
  <si>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</si>
  <si>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</si>
  <si>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</si>
  <si>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</si>
  <si>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</si>
  <si>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</si>
  <si>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</si>
  <si>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</si>
  <si>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</si>
  <si>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</si>
  <si>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</si>
  <si>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</si>
  <si>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</si>
  <si>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</si>
  <si>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</si>
  <si>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</si>
  <si>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</si>
  <si>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</si>
  <si>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KAYNAK ALÜMİNYUM</t>
  </si>
  <si>
    <t>MUSTAFA OLUK</t>
  </si>
  <si>
    <t>BAYKO ELEKTRİK MÜHENDİSLİK</t>
  </si>
  <si>
    <t>FERİT AHMET RODOS</t>
  </si>
  <si>
    <t>GÜLHAN TENEKECİLİK</t>
  </si>
  <si>
    <t>İZMİR SEFERİ</t>
  </si>
  <si>
    <t>19,12,2022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</si>
</sst>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J28" sqref="J2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42</v>
      </c>
      <c r="F2" s="35"/>
      <c r="G2" s="35"/>
      <c r="H2" s="35"/>
      <c r="I2" s="35"/>
      <c r="J2" s="35"/>
      <c r="K2" s="3" t="s">
        <v>3</v>
      </c>
      <c r="L2" s="4">
        <f ca="1">TODAY()</f>
        <v>44914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 t="s">
        <v>43</v>
      </c>
      <c r="D5" s="11"/>
      <c r="E5" s="12">
        <v>5339.5</v>
      </c>
      <c r="F5" s="1"/>
      <c r="G5" s="13" t="str">
        <f t="shared" ref="G5:G6" si="0">IF(A5="","",(A5))</f>
        <v>KAYNAK ALÜMİNYUM</v>
      </c>
      <c r="H5" s="12"/>
      <c r="I5" s="12"/>
      <c r="J5" s="12"/>
      <c r="K5" s="12">
        <f>IF(G5="","",SUM(E5-H5-I5-J5))</f>
        <v>5339.5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38</v>
      </c>
      <c r="B6" s="29"/>
      <c r="C6" s="10" t="s">
        <v>43</v>
      </c>
      <c r="D6" s="11"/>
      <c r="E6" s="12">
        <v>7200</v>
      </c>
      <c r="F6" s="1"/>
      <c r="G6" s="13" t="str">
        <f t="shared" si="0"/>
        <v>MUSTAFA OLUK</v>
      </c>
      <c r="H6" s="12"/>
      <c r="I6" s="12"/>
      <c r="J6" s="12"/>
      <c r="K6" s="12">
        <f t="shared" ref="K6:K19" si="1">IF(G6="","",SUM(E6-H6-I6-J6))</f>
        <v>7200</v>
      </c>
      <c r="L6" s="11" t="s">
        <v>43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 t="s">
        <v>39</v>
      </c>
      <c r="B7" s="29"/>
      <c r="C7" s="10" t="s">
        <v>43</v>
      </c>
      <c r="D7" s="11"/>
      <c r="E7" s="12">
        <v>25445.52</v>
      </c>
      <c r="F7" s="1"/>
      <c r="G7" s="13" t="str">
        <f>IF(A7="","",(A7))</f>
        <v>BAYKO ELEKTRİK MÜHENDİSLİK</v>
      </c>
      <c r="H7" s="12"/>
      <c r="I7" s="12">
        <v>25445.52</v>
      </c>
      <c r="J7" s="12"/>
      <c r="K7" s="12">
        <f t="shared" si="1"/>
        <v>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 t="s">
        <v>40</v>
      </c>
      <c r="B8" s="29"/>
      <c r="C8" s="10" t="s">
        <v>43</v>
      </c>
      <c r="D8" s="11"/>
      <c r="E8" s="12">
        <v>29087.5</v>
      </c>
      <c r="F8" s="1"/>
      <c r="G8" s="13" t="str">
        <f t="shared" ref="G8:G19" si="2">IF(A8="","",(A8))</f>
        <v>FERİT AHMET RODOS</v>
      </c>
      <c r="H8" s="12"/>
      <c r="I8" s="12"/>
      <c r="J8" s="12"/>
      <c r="K8" s="12">
        <f t="shared" si="1"/>
        <v>29087.5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 t="s">
        <v>41</v>
      </c>
      <c r="B9" s="29"/>
      <c r="C9" s="10" t="s">
        <v>43</v>
      </c>
      <c r="D9" s="11"/>
      <c r="E9" s="12">
        <v>10689</v>
      </c>
      <c r="F9" s="1"/>
      <c r="G9" s="13" t="str">
        <f t="shared" si="2"/>
        <v>GÜLHAN TENEKECİLİK</v>
      </c>
      <c r="H9" s="12"/>
      <c r="I9" s="12"/>
      <c r="J9" s="12"/>
      <c r="K9" s="12">
        <f t="shared" si="1"/>
        <v>10689</v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4050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77761.52</v>
      </c>
      <c r="F22" s="1"/>
      <c r="G22" s="17" t="s">
        <v>17</v>
      </c>
      <c r="H22" s="18">
        <f>SUM(H5:H21)</f>
        <v>4050</v>
      </c>
      <c r="I22" s="18">
        <f>SUM(I5:I21)</f>
        <v>25445.52</v>
      </c>
      <c r="J22" s="18">
        <f>SUM(J5:J21)</f>
        <v>0</v>
      </c>
      <c r="K22" s="18">
        <f>SUM(K5:K21)</f>
        <v>52316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267842</v>
      </c>
      <c r="D25" s="19">
        <v>269134</v>
      </c>
      <c r="E25" s="20">
        <f>IF(C25="","",SUM(D25-C25))</f>
        <v>1292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3198</v>
      </c>
      <c r="D26" s="22"/>
      <c r="E26" s="21">
        <f>IF(C26="","",SUM(C26/E25))</f>
        <v>2.475232198142415</v>
      </c>
      <c r="F26" s="1"/>
      <c r="G26" s="11" t="s">
        <v>26</v>
      </c>
      <c r="H26" s="12">
        <v>3198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3992</v>
      </c>
      <c r="D27" s="22"/>
      <c r="E27" s="23">
        <f>SUM(C27/E22)</f>
        <v>5.1336445069489381E-2</v>
      </c>
      <c r="F27" s="1"/>
      <c r="G27" s="11" t="s">
        <v>28</v>
      </c>
      <c r="H27" s="12">
        <v>394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400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3992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58</v>
      </c>
      <c r="D36" s="1"/>
      <c r="E36" s="1"/>
      <c r="F36" s="1"/>
      <c r="G36" s="27" t="s">
        <v>32</v>
      </c>
      <c r="H36" s="16">
        <f>IF(H33="","",SUM(H22-H33))</f>
        <v>58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2022-12-19T06:59:04Z</cp:lastPrinted>
  <dcterms:created xsi:type="dcterms:W3CDTF">2022-08-24T05:29:34Z</dcterms:created>
  <dcterms:modified xsi:type="dcterms:W3CDTF">2022-12-19T07:31:34Z</dcterms:modified>
</cp:coreProperties>
</file>